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191EC0B4-843E-4728-8152-9B9D7D05715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7" i="4" l="1"/>
  <c r="BS26" i="4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9" i="4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N5" i="20"/>
  <c r="T5" i="20"/>
  <c r="B5" i="20" l="1"/>
  <c r="C5" i="20" s="1"/>
  <c r="J5" i="20" s="1"/>
  <c r="K5" i="20" s="1"/>
  <c r="D5" i="20" l="1"/>
  <c r="E5" i="20" s="1"/>
  <c r="G5" i="20"/>
  <c r="H5" i="20" s="1"/>
  <c r="B6" i="1" l="1"/>
  <c r="I6" i="1"/>
  <c r="BD6" i="1" s="1"/>
  <c r="C6" i="1"/>
  <c r="BC6" i="1" l="1"/>
  <c r="BE6" i="1" s="1"/>
  <c r="M20" i="20" l="1"/>
  <c r="S20" i="20"/>
  <c r="P20" i="20"/>
  <c r="M35" i="20"/>
  <c r="P35" i="20"/>
  <c r="S35" i="20"/>
  <c r="P13" i="20"/>
  <c r="M13" i="20"/>
  <c r="S13" i="20"/>
  <c r="P19" i="20"/>
  <c r="S19" i="20"/>
  <c r="M19" i="20"/>
  <c r="P25" i="20"/>
  <c r="M25" i="20"/>
  <c r="S25" i="20"/>
  <c r="M16" i="20"/>
  <c r="P16" i="20"/>
  <c r="S16" i="20"/>
  <c r="S38" i="20"/>
  <c r="P38" i="20"/>
  <c r="M38" i="20"/>
  <c r="S12" i="20"/>
  <c r="P12" i="20"/>
  <c r="M12" i="20"/>
  <c r="S10" i="20"/>
  <c r="P10" i="20"/>
  <c r="M10" i="20"/>
  <c r="P54" i="20"/>
  <c r="M54" i="20"/>
  <c r="S54" i="20"/>
  <c r="S47" i="20"/>
  <c r="M47" i="20"/>
  <c r="P47" i="20"/>
  <c r="M26" i="20"/>
  <c r="S26" i="20"/>
  <c r="P26" i="20"/>
  <c r="S18" i="20"/>
  <c r="P18" i="20"/>
  <c r="M18" i="20"/>
  <c r="P41" i="20"/>
  <c r="M41" i="20"/>
  <c r="S41" i="20"/>
  <c r="P24" i="20"/>
  <c r="S24" i="20"/>
  <c r="M24" i="20"/>
  <c r="P33" i="20"/>
  <c r="M33" i="20"/>
  <c r="S33" i="20"/>
  <c r="S27" i="20"/>
  <c r="M27" i="20"/>
  <c r="P27" i="20"/>
  <c r="M43" i="20"/>
  <c r="S43" i="20"/>
  <c r="P43" i="20"/>
  <c r="A43" i="20" s="1"/>
  <c r="P17" i="20"/>
  <c r="M17" i="20"/>
  <c r="S17" i="20"/>
  <c r="P49" i="20"/>
  <c r="M49" i="20"/>
  <c r="S49" i="20"/>
  <c r="S46" i="20"/>
  <c r="P46" i="20"/>
  <c r="M46" i="20"/>
  <c r="S39" i="20"/>
  <c r="P39" i="20"/>
  <c r="M39" i="20"/>
  <c r="M34" i="20"/>
  <c r="P34" i="20"/>
  <c r="S34" i="20"/>
  <c r="P45" i="20"/>
  <c r="M45" i="20"/>
  <c r="S45" i="20"/>
  <c r="S11" i="20"/>
  <c r="P11" i="20"/>
  <c r="M11" i="20"/>
  <c r="S48" i="20"/>
  <c r="P48" i="20"/>
  <c r="M48" i="20"/>
  <c r="S14" i="20"/>
  <c r="P14" i="20"/>
  <c r="M14" i="20"/>
  <c r="S21" i="20"/>
  <c r="P21" i="20"/>
  <c r="M21" i="20"/>
  <c r="S7" i="20"/>
  <c r="P7" i="20"/>
  <c r="M7" i="20"/>
  <c r="S42" i="20"/>
  <c r="P42" i="20"/>
  <c r="M42" i="20"/>
  <c r="S53" i="20"/>
  <c r="M53" i="20"/>
  <c r="P53" i="20"/>
  <c r="S23" i="20"/>
  <c r="P23" i="20"/>
  <c r="M23" i="20"/>
  <c r="P9" i="20"/>
  <c r="M9" i="20"/>
  <c r="S9" i="20"/>
  <c r="P30" i="20"/>
  <c r="M30" i="20"/>
  <c r="S30" i="20"/>
  <c r="S51" i="20"/>
  <c r="P51" i="20"/>
  <c r="A51" i="20" s="1"/>
  <c r="M51" i="20"/>
  <c r="M28" i="20"/>
  <c r="S28" i="20"/>
  <c r="P28" i="20"/>
  <c r="M36" i="20"/>
  <c r="P36" i="20"/>
  <c r="A36" i="20" s="1"/>
  <c r="S36" i="20"/>
  <c r="M52" i="20"/>
  <c r="P52" i="20"/>
  <c r="S52" i="20"/>
  <c r="S37" i="20"/>
  <c r="M37" i="20"/>
  <c r="P37" i="20"/>
  <c r="M8" i="20"/>
  <c r="S8" i="20"/>
  <c r="P8" i="20"/>
  <c r="P29" i="20"/>
  <c r="M29" i="20"/>
  <c r="S29" i="20"/>
  <c r="P22" i="20"/>
  <c r="A22" i="20" s="1"/>
  <c r="M22" i="20"/>
  <c r="S22" i="20"/>
  <c r="S31" i="20"/>
  <c r="M31" i="20"/>
  <c r="P31" i="20"/>
  <c r="M40" i="20"/>
  <c r="P40" i="20"/>
  <c r="S40" i="20"/>
  <c r="M32" i="20"/>
  <c r="P32" i="20"/>
  <c r="A32" i="20" s="1"/>
  <c r="S32" i="20"/>
  <c r="S15" i="20"/>
  <c r="P15" i="20"/>
  <c r="M15" i="20"/>
  <c r="S44" i="20"/>
  <c r="P44" i="20"/>
  <c r="A44" i="20" s="1"/>
  <c r="M44" i="20"/>
  <c r="S50" i="20"/>
  <c r="P50" i="20"/>
  <c r="M50" i="20"/>
  <c r="A14" i="20" l="1"/>
  <c r="A35" i="20"/>
  <c r="A11" i="20"/>
  <c r="A41" i="20"/>
  <c r="A7" i="20"/>
  <c r="A45" i="20"/>
  <c r="A46" i="20"/>
  <c r="A33" i="20"/>
  <c r="A30" i="20"/>
  <c r="A19" i="20"/>
  <c r="A54" i="20"/>
  <c r="A24" i="20"/>
  <c r="A50" i="20"/>
  <c r="A23" i="20"/>
  <c r="A17" i="20"/>
  <c r="A12" i="20"/>
  <c r="A13" i="20"/>
  <c r="A18" i="20"/>
  <c r="A38" i="20"/>
  <c r="A20" i="20"/>
  <c r="A49" i="20"/>
  <c r="A10" i="20"/>
  <c r="A34" i="20"/>
  <c r="A8" i="20"/>
  <c r="A37" i="20"/>
  <c r="A53" i="20"/>
  <c r="A48" i="20"/>
  <c r="A25" i="20"/>
  <c r="A28" i="20"/>
  <c r="A26" i="20"/>
  <c r="A40" i="20"/>
  <c r="A21" i="20"/>
  <c r="A27" i="20"/>
  <c r="A15" i="20"/>
  <c r="A31" i="20"/>
  <c r="A29" i="20"/>
  <c r="A52" i="20"/>
  <c r="A9" i="20"/>
  <c r="A42" i="20"/>
  <c r="A39" i="20"/>
  <c r="A47" i="20"/>
  <c r="A16" i="20"/>
  <c r="N31" i="20" l="1"/>
  <c r="B31" i="20" s="1"/>
  <c r="C31" i="20" s="1"/>
  <c r="D31" i="20" s="1"/>
  <c r="E31" i="20" s="1"/>
  <c r="Q31" i="20"/>
  <c r="T31" i="20"/>
  <c r="Q49" i="20"/>
  <c r="T49" i="20"/>
  <c r="N49" i="20"/>
  <c r="N44" i="20"/>
  <c r="Q44" i="20"/>
  <c r="T44" i="20"/>
  <c r="N50" i="20"/>
  <c r="T50" i="20"/>
  <c r="Q50" i="20"/>
  <c r="N34" i="20"/>
  <c r="Q34" i="20"/>
  <c r="T34" i="20"/>
  <c r="T39" i="20"/>
  <c r="N39" i="20"/>
  <c r="Q39" i="20"/>
  <c r="T53" i="20"/>
  <c r="Q53" i="20"/>
  <c r="N53" i="20"/>
  <c r="N32" i="20"/>
  <c r="T32" i="20"/>
  <c r="Q32" i="20"/>
  <c r="T42" i="20"/>
  <c r="Q42" i="20"/>
  <c r="N42" i="20"/>
  <c r="T54" i="20"/>
  <c r="Q54" i="20"/>
  <c r="N54" i="20"/>
  <c r="T52" i="20"/>
  <c r="Q52" i="20"/>
  <c r="N52" i="20"/>
  <c r="Q37" i="20"/>
  <c r="N37" i="20"/>
  <c r="T37" i="20"/>
  <c r="T38" i="20"/>
  <c r="Q38" i="20"/>
  <c r="N38" i="20"/>
  <c r="T51" i="20"/>
  <c r="N51" i="20"/>
  <c r="Q51" i="20"/>
  <c r="N41" i="20"/>
  <c r="T41" i="20"/>
  <c r="Q41" i="20"/>
  <c r="Q45" i="20"/>
  <c r="N45" i="20"/>
  <c r="T45" i="20"/>
  <c r="N40" i="20"/>
  <c r="T40" i="20"/>
  <c r="Q40" i="20"/>
  <c r="N46" i="20"/>
  <c r="T46" i="20"/>
  <c r="Q46" i="20"/>
  <c r="N36" i="20"/>
  <c r="T36" i="20"/>
  <c r="Q36" i="20"/>
  <c r="N47" i="20"/>
  <c r="T47" i="20"/>
  <c r="Q47" i="20"/>
  <c r="N35" i="20"/>
  <c r="Q35" i="20"/>
  <c r="T35" i="20"/>
  <c r="Q43" i="20"/>
  <c r="T43" i="20"/>
  <c r="N43" i="20"/>
  <c r="Q48" i="20"/>
  <c r="N48" i="20"/>
  <c r="T48" i="20"/>
  <c r="B53" i="20" l="1"/>
  <c r="C53" i="20" s="1"/>
  <c r="B43" i="20"/>
  <c r="C43" i="20" s="1"/>
  <c r="D43" i="20" s="1"/>
  <c r="E43" i="20" s="1"/>
  <c r="G31" i="20"/>
  <c r="H31" i="20" s="1"/>
  <c r="B47" i="20"/>
  <c r="C47" i="20" s="1"/>
  <c r="K47" i="20" s="1"/>
  <c r="B50" i="20"/>
  <c r="C50" i="20" s="1"/>
  <c r="E50" i="20" s="1"/>
  <c r="J31" i="20"/>
  <c r="K31" i="20" s="1"/>
  <c r="B48" i="20"/>
  <c r="C48" i="20" s="1"/>
  <c r="J48" i="20" s="1"/>
  <c r="B49" i="20"/>
  <c r="C49" i="20" s="1"/>
  <c r="H49" i="20" s="1"/>
  <c r="B35" i="20"/>
  <c r="C35" i="20" s="1"/>
  <c r="D35" i="20" s="1"/>
  <c r="E35" i="20" s="1"/>
  <c r="B34" i="20"/>
  <c r="C34" i="20" s="1"/>
  <c r="G34" i="20" s="1"/>
  <c r="H34" i="20" s="1"/>
  <c r="B36" i="20"/>
  <c r="C36" i="20" s="1"/>
  <c r="D36" i="20" s="1"/>
  <c r="E36" i="20" s="1"/>
  <c r="B32" i="20"/>
  <c r="C32" i="20" s="1"/>
  <c r="G32" i="20" s="1"/>
  <c r="H32" i="20" s="1"/>
  <c r="B44" i="20"/>
  <c r="C44" i="20" s="1"/>
  <c r="D44" i="20" s="1"/>
  <c r="B45" i="20"/>
  <c r="C45" i="20" s="1"/>
  <c r="D45" i="20" s="1"/>
  <c r="B38" i="20"/>
  <c r="C38" i="20" s="1"/>
  <c r="J38" i="20" s="1"/>
  <c r="K38" i="20" s="1"/>
  <c r="B40" i="20"/>
  <c r="C40" i="20" s="1"/>
  <c r="B51" i="20"/>
  <c r="C51" i="20" s="1"/>
  <c r="B37" i="20"/>
  <c r="C37" i="20" s="1"/>
  <c r="B42" i="20"/>
  <c r="C42" i="20" s="1"/>
  <c r="B39" i="20"/>
  <c r="C39" i="20" s="1"/>
  <c r="J43" i="20"/>
  <c r="K43" i="20" s="1"/>
  <c r="B52" i="20"/>
  <c r="C52" i="20" s="1"/>
  <c r="H48" i="20"/>
  <c r="B46" i="20"/>
  <c r="C46" i="20" s="1"/>
  <c r="B41" i="20"/>
  <c r="C41" i="20" s="1"/>
  <c r="B54" i="20"/>
  <c r="C54" i="20" s="1"/>
  <c r="J47" i="20"/>
  <c r="G47" i="20"/>
  <c r="H47" i="20"/>
  <c r="H53" i="20"/>
  <c r="D53" i="20"/>
  <c r="G53" i="20"/>
  <c r="J53" i="20"/>
  <c r="E53" i="20"/>
  <c r="K53" i="20"/>
  <c r="D50" i="20"/>
  <c r="D49" i="20" l="1"/>
  <c r="E49" i="20"/>
  <c r="H50" i="20"/>
  <c r="D34" i="20"/>
  <c r="E34" i="20" s="1"/>
  <c r="J34" i="20"/>
  <c r="K34" i="20" s="1"/>
  <c r="J50" i="20"/>
  <c r="G49" i="20"/>
  <c r="D47" i="20"/>
  <c r="K48" i="20"/>
  <c r="J49" i="20"/>
  <c r="G43" i="20"/>
  <c r="H43" i="20" s="1"/>
  <c r="E47" i="20"/>
  <c r="K49" i="20"/>
  <c r="E44" i="20"/>
  <c r="K50" i="20"/>
  <c r="D48" i="20"/>
  <c r="E48" i="20"/>
  <c r="G50" i="20"/>
  <c r="G48" i="20"/>
  <c r="H45" i="20"/>
  <c r="J44" i="20"/>
  <c r="G44" i="20"/>
  <c r="G45" i="20"/>
  <c r="G35" i="20"/>
  <c r="H35" i="20" s="1"/>
  <c r="J35" i="20"/>
  <c r="K35" i="20" s="1"/>
  <c r="G36" i="20"/>
  <c r="H36" i="20" s="1"/>
  <c r="D38" i="20"/>
  <c r="E38" i="20" s="1"/>
  <c r="G38" i="20"/>
  <c r="H38" i="20" s="1"/>
  <c r="D32" i="20"/>
  <c r="E32" i="20" s="1"/>
  <c r="J36" i="20"/>
  <c r="K36" i="20" s="1"/>
  <c r="J32" i="20"/>
  <c r="K32" i="20" s="1"/>
  <c r="K45" i="20"/>
  <c r="H44" i="20"/>
  <c r="J45" i="20"/>
  <c r="E45" i="20"/>
  <c r="K44" i="20"/>
  <c r="H46" i="20"/>
  <c r="K46" i="20"/>
  <c r="E46" i="20"/>
  <c r="D46" i="20"/>
  <c r="J46" i="20"/>
  <c r="G46" i="20"/>
  <c r="K54" i="20"/>
  <c r="G54" i="20"/>
  <c r="E54" i="20"/>
  <c r="D54" i="20"/>
  <c r="H54" i="20"/>
  <c r="J54" i="20"/>
  <c r="G39" i="20"/>
  <c r="H39" i="20" s="1"/>
  <c r="J39" i="20"/>
  <c r="K39" i="20" s="1"/>
  <c r="D39" i="20"/>
  <c r="E39" i="20" s="1"/>
  <c r="E41" i="20"/>
  <c r="J41" i="20"/>
  <c r="K41" i="20" s="1"/>
  <c r="D41" i="20"/>
  <c r="G41" i="20"/>
  <c r="H41" i="20" s="1"/>
  <c r="K52" i="20"/>
  <c r="J52" i="20"/>
  <c r="G52" i="20"/>
  <c r="H52" i="20"/>
  <c r="D52" i="20"/>
  <c r="E52" i="20"/>
  <c r="G42" i="20"/>
  <c r="H42" i="20" s="1"/>
  <c r="D42" i="20"/>
  <c r="E42" i="20" s="1"/>
  <c r="J42" i="20"/>
  <c r="K42" i="20" s="1"/>
  <c r="J37" i="20"/>
  <c r="K37" i="20" s="1"/>
  <c r="G37" i="20"/>
  <c r="H37" i="20" s="1"/>
  <c r="D37" i="20"/>
  <c r="E37" i="20" s="1"/>
  <c r="J51" i="20"/>
  <c r="K51" i="20"/>
  <c r="D51" i="20"/>
  <c r="E51" i="20"/>
  <c r="G51" i="20"/>
  <c r="H51" i="20"/>
  <c r="G40" i="20"/>
  <c r="H40" i="20" s="1"/>
  <c r="D40" i="20"/>
  <c r="E40" i="20" s="1"/>
  <c r="J40" i="20"/>
  <c r="K40" i="20" s="1"/>
  <c r="T11" i="20" l="1"/>
  <c r="Q11" i="20"/>
  <c r="N11" i="20"/>
  <c r="Q22" i="20"/>
  <c r="N22" i="20"/>
  <c r="T22" i="20"/>
  <c r="T7" i="20"/>
  <c r="Q7" i="20"/>
  <c r="N7" i="20"/>
  <c r="T12" i="20"/>
  <c r="N12" i="20"/>
  <c r="Q12" i="20"/>
  <c r="T26" i="20"/>
  <c r="N26" i="20"/>
  <c r="Q26" i="20"/>
  <c r="T27" i="20"/>
  <c r="N27" i="20"/>
  <c r="Q27" i="20"/>
  <c r="B27" i="20" s="1"/>
  <c r="C27" i="20" s="1"/>
  <c r="N23" i="20"/>
  <c r="Q23" i="20"/>
  <c r="T23" i="20"/>
  <c r="Q25" i="20"/>
  <c r="N25" i="20"/>
  <c r="T25" i="20"/>
  <c r="N33" i="20"/>
  <c r="Q33" i="20"/>
  <c r="T33" i="20"/>
  <c r="N24" i="20"/>
  <c r="T24" i="20"/>
  <c r="Q24" i="20"/>
  <c r="Q21" i="20"/>
  <c r="T21" i="20"/>
  <c r="N21" i="20"/>
  <c r="T28" i="20"/>
  <c r="Q28" i="20"/>
  <c r="N28" i="20"/>
  <c r="Q20" i="20"/>
  <c r="N20" i="20"/>
  <c r="T20" i="20"/>
  <c r="Q29" i="20"/>
  <c r="T29" i="20"/>
  <c r="N29" i="20"/>
  <c r="Q19" i="20"/>
  <c r="N19" i="20"/>
  <c r="T19" i="20"/>
  <c r="N13" i="20"/>
  <c r="Q13" i="20"/>
  <c r="T13" i="20"/>
  <c r="T16" i="20"/>
  <c r="Q16" i="20"/>
  <c r="N16" i="20"/>
  <c r="N30" i="20"/>
  <c r="T30" i="20"/>
  <c r="Q30" i="20"/>
  <c r="T15" i="20"/>
  <c r="Q15" i="20"/>
  <c r="N15" i="20"/>
  <c r="N18" i="20"/>
  <c r="T18" i="20"/>
  <c r="Q18" i="20"/>
  <c r="N10" i="20"/>
  <c r="Q10" i="20"/>
  <c r="T10" i="20"/>
  <c r="Q17" i="20"/>
  <c r="N17" i="20"/>
  <c r="T17" i="20"/>
  <c r="Q9" i="20"/>
  <c r="N9" i="20"/>
  <c r="T9" i="20"/>
  <c r="N8" i="20"/>
  <c r="T8" i="20"/>
  <c r="Q8" i="20"/>
  <c r="T14" i="20"/>
  <c r="Q14" i="20"/>
  <c r="N14" i="20"/>
  <c r="B14" i="20" l="1"/>
  <c r="C14" i="20" s="1"/>
  <c r="G14" i="20" s="1"/>
  <c r="H14" i="20" s="1"/>
  <c r="B18" i="20"/>
  <c r="C18" i="20" s="1"/>
  <c r="G18" i="20" s="1"/>
  <c r="B30" i="20"/>
  <c r="C30" i="20" s="1"/>
  <c r="G30" i="20" s="1"/>
  <c r="H30" i="20" s="1"/>
  <c r="B11" i="20"/>
  <c r="C11" i="20" s="1"/>
  <c r="J11" i="20" s="1"/>
  <c r="K11" i="20" s="1"/>
  <c r="B8" i="20"/>
  <c r="C8" i="20" s="1"/>
  <c r="J8" i="20" s="1"/>
  <c r="K8" i="20" s="1"/>
  <c r="B17" i="20"/>
  <c r="C17" i="20" s="1"/>
  <c r="G17" i="20" s="1"/>
  <c r="H17" i="20" s="1"/>
  <c r="B7" i="20"/>
  <c r="C7" i="20" s="1"/>
  <c r="E7" i="20" s="1"/>
  <c r="B24" i="20"/>
  <c r="C24" i="20" s="1"/>
  <c r="J24" i="20" s="1"/>
  <c r="K24" i="20" s="1"/>
  <c r="B26" i="20"/>
  <c r="C26" i="20" s="1"/>
  <c r="D26" i="20" s="1"/>
  <c r="E26" i="20" s="1"/>
  <c r="B10" i="20"/>
  <c r="C10" i="20" s="1"/>
  <c r="G10" i="20" s="1"/>
  <c r="H10" i="20" s="1"/>
  <c r="B19" i="20"/>
  <c r="C19" i="20" s="1"/>
  <c r="D19" i="20" s="1"/>
  <c r="E19" i="20" s="1"/>
  <c r="B28" i="20"/>
  <c r="C28" i="20" s="1"/>
  <c r="J28" i="20" s="1"/>
  <c r="K28" i="20" s="1"/>
  <c r="B23" i="20"/>
  <c r="C23" i="20" s="1"/>
  <c r="J23" i="20" s="1"/>
  <c r="K23" i="20" s="1"/>
  <c r="B12" i="20"/>
  <c r="C12" i="20" s="1"/>
  <c r="G12" i="20" s="1"/>
  <c r="H12" i="20" s="1"/>
  <c r="B22" i="20"/>
  <c r="C22" i="20" s="1"/>
  <c r="G22" i="20" s="1"/>
  <c r="H22" i="20" s="1"/>
  <c r="D8" i="20"/>
  <c r="E8" i="20" s="1"/>
  <c r="B13" i="20"/>
  <c r="C13" i="20" s="1"/>
  <c r="B21" i="20"/>
  <c r="C21" i="20" s="1"/>
  <c r="B25" i="20"/>
  <c r="C25" i="20" s="1"/>
  <c r="B15" i="20"/>
  <c r="C15" i="20" s="1"/>
  <c r="B16" i="20"/>
  <c r="C16" i="20" s="1"/>
  <c r="B20" i="20"/>
  <c r="C20" i="20" s="1"/>
  <c r="J22" i="20"/>
  <c r="K22" i="20" s="1"/>
  <c r="B9" i="20"/>
  <c r="C9" i="20" s="1"/>
  <c r="B33" i="20"/>
  <c r="C33" i="20" s="1"/>
  <c r="G27" i="20"/>
  <c r="H27" i="20" s="1"/>
  <c r="J27" i="20"/>
  <c r="K27" i="20" s="1"/>
  <c r="D27" i="20"/>
  <c r="E27" i="20" s="1"/>
  <c r="D11" i="20"/>
  <c r="E11" i="20" s="1"/>
  <c r="B29" i="20"/>
  <c r="C29" i="20" s="1"/>
  <c r="G11" i="20" l="1"/>
  <c r="H11" i="20" s="1"/>
  <c r="D12" i="20"/>
  <c r="E12" i="20" s="1"/>
  <c r="D18" i="20"/>
  <c r="E18" i="20" s="1"/>
  <c r="D17" i="20"/>
  <c r="E17" i="20" s="1"/>
  <c r="H18" i="20"/>
  <c r="J26" i="20"/>
  <c r="K26" i="20" s="1"/>
  <c r="G26" i="20"/>
  <c r="H26" i="20" s="1"/>
  <c r="J17" i="20"/>
  <c r="K17" i="20" s="1"/>
  <c r="D24" i="20"/>
  <c r="E24" i="20" s="1"/>
  <c r="D30" i="20"/>
  <c r="E30" i="20" s="1"/>
  <c r="G7" i="20"/>
  <c r="H7" i="20" s="1"/>
  <c r="J30" i="20"/>
  <c r="K30" i="20" s="1"/>
  <c r="D7" i="20"/>
  <c r="J7" i="20"/>
  <c r="K7" i="20" s="1"/>
  <c r="H19" i="20"/>
  <c r="D22" i="20"/>
  <c r="E22" i="20" s="1"/>
  <c r="G28" i="20"/>
  <c r="H28" i="20" s="1"/>
  <c r="D28" i="20"/>
  <c r="E28" i="20" s="1"/>
  <c r="G23" i="20"/>
  <c r="H23" i="20" s="1"/>
  <c r="D10" i="20"/>
  <c r="E10" i="20" s="1"/>
  <c r="G24" i="20"/>
  <c r="H24" i="20" s="1"/>
  <c r="J10" i="20"/>
  <c r="K10" i="20" s="1"/>
  <c r="J18" i="20"/>
  <c r="K18" i="20" s="1"/>
  <c r="G8" i="20"/>
  <c r="H8" i="20" s="1"/>
  <c r="D23" i="20"/>
  <c r="E23" i="20" s="1"/>
  <c r="D14" i="20"/>
  <c r="E14" i="20" s="1"/>
  <c r="J14" i="20"/>
  <c r="K14" i="20" s="1"/>
  <c r="J12" i="20"/>
  <c r="K12" i="20" s="1"/>
  <c r="J19" i="20"/>
  <c r="K19" i="20" s="1"/>
  <c r="G19" i="20"/>
  <c r="J16" i="20"/>
  <c r="K16" i="20" s="1"/>
  <c r="G16" i="20"/>
  <c r="H16" i="20" s="1"/>
  <c r="D16" i="20"/>
  <c r="E16" i="20" s="1"/>
  <c r="J25" i="20"/>
  <c r="K25" i="20" s="1"/>
  <c r="G25" i="20"/>
  <c r="H25" i="20" s="1"/>
  <c r="D25" i="20"/>
  <c r="E25" i="20" s="1"/>
  <c r="G21" i="20"/>
  <c r="H21" i="20" s="1"/>
  <c r="D21" i="20"/>
  <c r="E21" i="20" s="1"/>
  <c r="J21" i="20"/>
  <c r="K21" i="20" s="1"/>
  <c r="G15" i="20"/>
  <c r="H15" i="20" s="1"/>
  <c r="D15" i="20"/>
  <c r="E15" i="20" s="1"/>
  <c r="J15" i="20"/>
  <c r="K15" i="20" s="1"/>
  <c r="G13" i="20"/>
  <c r="H13" i="20" s="1"/>
  <c r="J13" i="20"/>
  <c r="K13" i="20" s="1"/>
  <c r="D13" i="20"/>
  <c r="E13" i="20" s="1"/>
  <c r="D29" i="20"/>
  <c r="E29" i="20" s="1"/>
  <c r="J29" i="20"/>
  <c r="K29" i="20" s="1"/>
  <c r="G29" i="20"/>
  <c r="H29" i="20" s="1"/>
  <c r="J33" i="20"/>
  <c r="K33" i="20" s="1"/>
  <c r="G33" i="20"/>
  <c r="H33" i="20" s="1"/>
  <c r="D33" i="20"/>
  <c r="E33" i="20" s="1"/>
  <c r="D9" i="20"/>
  <c r="E9" i="20" s="1"/>
  <c r="G9" i="20"/>
  <c r="H9" i="20" s="1"/>
  <c r="J9" i="20"/>
  <c r="K9" i="20" s="1"/>
  <c r="J20" i="20"/>
  <c r="K20" i="20" s="1"/>
  <c r="G20" i="20"/>
  <c r="H20" i="20" s="1"/>
  <c r="D20" i="20"/>
  <c r="E20" i="20" s="1"/>
  <c r="E2" i="20" l="1"/>
  <c r="K2" i="20"/>
  <c r="H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<sst xmlns="http://schemas.openxmlformats.org/spreadsheetml/2006/main" count="82" uniqueCount="45">
  <si>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</si>
  <si>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</si>
  <si>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</si>
  <si>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</si>
  <si>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</si>
  <si>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</si>
  <si>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</si>
  <si>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</si>
  <si>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</si>
  <si>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</si>
  <si>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</si>
  <si>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</si>
  <si>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</si>
  <si>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</si>
  <si>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</si>
  <si>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</si>
  <si>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</si>
  <si>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</si>
  <si>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</si>
  <si>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</si>
  <si>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</si>
  <si>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</si>
  <si>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</si>
  <si>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</si>
  <si>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</si>
  <si>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</si>
  <si>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</si>
  <si>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</si>
  <si>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</si>
  <si>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</si>
  <si>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</si>
  <si>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</si>
  <si>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</si>
  <si>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</si>
  <si>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</si>
  <si>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</si>
  <si>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</si>
  <si>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</si>
  <si>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Tichá</t>
  </si>
  <si>
    <t>v.s.</t>
  </si>
  <si>
    <t>Putíková Karolína</t>
  </si>
  <si>
    <t>Krn.</t>
  </si>
  <si>
    <t>Hunanyan Nikol</t>
  </si>
  <si>
    <t>Brno</t>
  </si>
  <si>
    <t>Andělová Rozálie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</si>
</sst>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27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Hunanyan Nikol</v>
      </c>
      <c r="C10" s="22" t="str">
        <f>'Tabulka kvalifikace'!DU7</f>
        <v>Brno</v>
      </c>
      <c r="D10" s="15"/>
      <c r="E10" s="34">
        <f>'Tabulka kvalifikace'!CJ7</f>
        <v>0</v>
      </c>
      <c r="F10" s="34">
        <f>'Tabulka kvalifikace'!CK7</f>
        <v>1000000000.8099999</v>
      </c>
      <c r="H10" s="132" t="str">
        <f>'Vážní listina'!D7</f>
        <v>Putíková Karolína</v>
      </c>
      <c r="I10" s="132" t="str">
        <f>'Vážní listina'!E7</f>
        <v>Krn.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Andělová Rozálie</v>
      </c>
      <c r="C11" s="22" t="str">
        <f>'Tabulka kvalifikace'!DU8</f>
        <v>Tichá</v>
      </c>
      <c r="D11" s="15"/>
      <c r="E11" s="34">
        <f>'Tabulka kvalifikace'!CJ8</f>
        <v>0</v>
      </c>
      <c r="F11" s="34">
        <f>'Tabulka kvalifikace'!CK8</f>
        <v>1209111600.72</v>
      </c>
      <c r="H11" s="132" t="str">
        <f>'Vážní listina'!D8</f>
        <v>Hunanyan Nikol</v>
      </c>
      <c r="I11" s="132" t="str">
        <f>'Vážní listina'!E8</f>
        <v>Brno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Putíková Karolína</v>
      </c>
      <c r="C12" s="22" t="str">
        <f>'Tabulka kvalifikace'!DU9</f>
        <v>Krn.</v>
      </c>
      <c r="D12" s="15"/>
      <c r="E12" s="34">
        <f>'Tabulka kvalifikace'!CJ9</f>
        <v>0</v>
      </c>
      <c r="F12" s="34">
        <f>'Tabulka kvalifikace'!CK9</f>
        <v>1105100602.6299999</v>
      </c>
      <c r="H12" s="132" t="str">
        <f>'Vážní listina'!D9</f>
        <v>Andělová Rozálie</v>
      </c>
      <c r="I12" s="132" t="str">
        <f>'Vážní listina'!E9</f>
        <v>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B příp 27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27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27</v>
      </c>
      <c r="D7" s="64" t="s">
        <v>40</v>
      </c>
      <c r="E7" s="10" t="s">
        <v>41</v>
      </c>
      <c r="F7" s="9">
        <v>2016</v>
      </c>
      <c r="G7" s="65">
        <v>12</v>
      </c>
      <c r="H7" s="66">
        <v>27</v>
      </c>
      <c r="I7" s="60" t="s">
        <v>39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27</v>
      </c>
      <c r="D8" s="64" t="s">
        <v>42</v>
      </c>
      <c r="E8" s="10" t="s">
        <v>43</v>
      </c>
      <c r="F8" s="9">
        <v>2016</v>
      </c>
      <c r="G8" s="65">
        <v>89</v>
      </c>
      <c r="H8" s="66">
        <v>26.4</v>
      </c>
      <c r="I8" s="59" t="s">
        <v>39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27</v>
      </c>
      <c r="D9" s="64" t="s">
        <v>44</v>
      </c>
      <c r="E9" s="10" t="s">
        <v>38</v>
      </c>
      <c r="F9" s="35">
        <v>2016</v>
      </c>
      <c r="G9" s="90">
        <v>136</v>
      </c>
      <c r="H9" s="91">
        <v>27</v>
      </c>
      <c r="I9" s="92" t="s">
        <v>39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VI. Ročník Memoriálu Václava Hromčíka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Nivnice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27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Putíková Karolína</v>
      </c>
      <c r="B7" s="179" t="str">
        <f>IF('Vážní listina'!D7="","",'Vážní listina'!E7)</f>
        <v>Krn.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0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1000000000.8099999</v>
      </c>
      <c r="CM7" s="135">
        <f>IF(CH7=9,$CM$2,(LARGE($CK$7:$CK$11,AJ7)))</f>
        <v>1209111600.72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Putíková Karolína</v>
      </c>
      <c r="DR7" s="39" t="str">
        <f>B7</f>
        <v>Krn.</v>
      </c>
      <c r="DS7" s="34">
        <f>IF($DR$4=0,"",(IF((DC7)=0,"",DB7)))</f>
        <v>1</v>
      </c>
      <c r="DT7" s="37" t="str">
        <f>IF($DR$4=0,"",(IF(DQ7=0,"",(INDEX($DQ$7:$DQ$11,DH7)))))</f>
        <v>Hunanyan Nikol</v>
      </c>
      <c r="DU7" s="37" t="str">
        <f>IF($DR$4=0,"",(IF(DQ7=0,"",(INDEX($DR$7:$DR$11,DH7)))))</f>
        <v>Brno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2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4</v>
      </c>
      <c r="BB8" s="34">
        <f>L10</f>
        <v>14</v>
      </c>
      <c r="BC8" s="34">
        <f>IF($L$9=5,1,0)</f>
        <v>0</v>
      </c>
      <c r="BD8" s="34">
        <f>IF($L$9=4,1,0)</f>
        <v>1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1</v>
      </c>
      <c r="CA8" s="34">
        <f t="shared" si="0"/>
        <v>0</v>
      </c>
      <c r="CB8" s="34">
        <f t="shared" si="0"/>
        <v>2</v>
      </c>
      <c r="CD8" s="34">
        <f>BQ8+BI8+BA8+AS8+AK8</f>
        <v>9</v>
      </c>
      <c r="CE8" s="34">
        <f>U9</f>
        <v>16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1209111600.72</v>
      </c>
      <c r="CM8" s="135">
        <f t="shared" ref="CM8:CM11" si="8">IF(CH8=9,$CM$2,(LARGE($CK$7:$CK$11,AJ8)))</f>
        <v>1105100602.6299999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Hunanyan Nikol</v>
      </c>
      <c r="DR8" s="39" t="str">
        <f>B9</f>
        <v>Brno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Andělová Rozálie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67" t="str">
        <f>IF('Vážní listina'!D8="","",'Vážní listina'!D8)</f>
        <v>Hunanyan Nikol</v>
      </c>
      <c r="B9" s="168" t="str">
        <f>IF('Vážní listina'!D8="","",'Vážní listina'!E8)</f>
        <v>Brno</v>
      </c>
      <c r="C9" s="170"/>
      <c r="D9" s="169">
        <f>'Vážní listina'!A8</f>
        <v>2</v>
      </c>
      <c r="E9" s="151">
        <v>1</v>
      </c>
      <c r="F9" s="76">
        <v>5</v>
      </c>
      <c r="G9" s="77"/>
      <c r="H9" s="151" t="s">
        <v>2</v>
      </c>
      <c r="I9" s="76"/>
      <c r="J9" s="77"/>
      <c r="K9" s="151">
        <v>3</v>
      </c>
      <c r="L9" s="76">
        <v>4</v>
      </c>
      <c r="M9" s="77"/>
      <c r="N9" s="151"/>
      <c r="O9" s="76"/>
      <c r="P9" s="77"/>
      <c r="Q9" s="151"/>
      <c r="R9" s="76"/>
      <c r="S9" s="77"/>
      <c r="T9" s="160">
        <f>F9+I9+L9+O9+R9</f>
        <v>9</v>
      </c>
      <c r="U9" s="162">
        <f>F10+I10+L10+O10+R10</f>
        <v>16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2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6</v>
      </c>
      <c r="CF9" s="34">
        <f t="shared" si="6"/>
        <v>2</v>
      </c>
      <c r="CG9" s="34">
        <f>IF((D11)="",9,AD12)</f>
        <v>6</v>
      </c>
      <c r="CH9" s="34">
        <f>IF((D11)="",9,D11)</f>
        <v>3</v>
      </c>
      <c r="CK9" s="135">
        <f t="shared" si="7"/>
        <v>1105100602.6299999</v>
      </c>
      <c r="CM9" s="135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Andělová Rozálie</v>
      </c>
      <c r="DR9" s="39" t="str">
        <f>B11</f>
        <v>Tichá</v>
      </c>
      <c r="DS9" s="34">
        <f t="shared" si="20"/>
        <v>3</v>
      </c>
      <c r="DT9" s="37" t="str">
        <f t="shared" si="21"/>
        <v>Putíková Karolína</v>
      </c>
      <c r="DU9" s="37" t="str">
        <f t="shared" si="22"/>
        <v>Krn.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2</v>
      </c>
      <c r="G10" s="75"/>
      <c r="H10" s="151"/>
      <c r="I10" s="74"/>
      <c r="J10" s="75"/>
      <c r="K10" s="151"/>
      <c r="L10" s="74">
        <v>14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1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11</v>
      </c>
      <c r="AH10" s="34">
        <f>AG10*100</f>
        <v>1100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Andělová Rozálie</v>
      </c>
      <c r="B11" s="172" t="str">
        <f>IF('Vážní listina'!D9="","",'Vážní listina'!E9)</f>
        <v>Tichá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1</v>
      </c>
      <c r="M11" s="77"/>
      <c r="N11" s="151"/>
      <c r="O11" s="76"/>
      <c r="P11" s="77"/>
      <c r="Q11" s="151"/>
      <c r="R11" s="76"/>
      <c r="S11" s="77"/>
      <c r="T11" s="192">
        <f>F11+I11+L11+O11+R11</f>
        <v>6</v>
      </c>
      <c r="U11" s="193">
        <f>F12+I12+L12+O12+R12</f>
        <v>6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4</v>
      </c>
      <c r="J12" s="33"/>
      <c r="K12" s="145"/>
      <c r="L12" s="32">
        <v>2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2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14</v>
      </c>
      <c r="BC13" s="34">
        <f>SUM(BC7:BC11)</f>
        <v>0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2024-11-16T11:09:05Z</cp:lastPrinted>
  <dcterms:created xsi:type="dcterms:W3CDTF">2002-01-25T08:02:23Z</dcterms:created>
  <dcterms:modified xsi:type="dcterms:W3CDTF">2024-11-16T11:09:26Z</dcterms:modified>
</cp:coreProperties>
</file>